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enter\FS-Center\مدیریت مطالعات پایه منابع آب\گروه مطالعات آبهای سطحی\سال آبی\سال آبی 1400-99\"/>
    </mc:Choice>
  </mc:AlternateContent>
  <bookViews>
    <workbookView xWindow="6090" yWindow="4230" windowWidth="16200" windowHeight="9360"/>
  </bookViews>
  <sheets>
    <sheet name="جدول" sheetId="1" r:id="rId1"/>
  </sheets>
  <externalReferences>
    <externalReference r:id="rId2"/>
    <externalReference r:id="rId3"/>
  </externalReferences>
  <definedNames>
    <definedName name="_xlnm.Print_Area" localSheetId="0">جدول!$C$2:$H$6</definedName>
  </definedNames>
  <calcPr calcId="162913"/>
</workbook>
</file>

<file path=xl/calcChain.xml><?xml version="1.0" encoding="utf-8"?>
<calcChain xmlns="http://schemas.openxmlformats.org/spreadsheetml/2006/main">
  <c r="G2" i="1" l="1"/>
  <c r="G5" i="1" l="1"/>
  <c r="G6" i="1" l="1"/>
  <c r="E5" i="1" l="1"/>
  <c r="C5" i="1" s="1"/>
  <c r="F5" i="1" l="1"/>
  <c r="D5" i="1" s="1"/>
  <c r="E6" i="1" l="1"/>
  <c r="C6" i="1" s="1"/>
  <c r="F6" i="1" l="1"/>
  <c r="D6" i="1" s="1"/>
</calcChain>
</file>

<file path=xl/sharedStrings.xml><?xml version="1.0" encoding="utf-8"?>
<sst xmlns="http://schemas.openxmlformats.org/spreadsheetml/2006/main" count="11" uniqueCount="10">
  <si>
    <t>درصد تغييرات نسبت به</t>
  </si>
  <si>
    <t>بلندمدت</t>
  </si>
  <si>
    <t>بلند مدت</t>
  </si>
  <si>
    <t xml:space="preserve">   (براساس 28 ايستگاه)</t>
  </si>
  <si>
    <t xml:space="preserve">  (براساس  ايستگاه مبنا )</t>
  </si>
  <si>
    <t>ایستگاه</t>
  </si>
  <si>
    <t>98-99</t>
  </si>
  <si>
    <t>سال آبی 1400-99 ومقایسه آن با دوره مشابه سال آبی قبل ومتوسط دراز مدت در ایستگاههای مبنا و28 ایستگاه</t>
  </si>
  <si>
    <t>99-1400</t>
  </si>
  <si>
    <t>آمار بارندگی از مورخ 99/7/1 لغایت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</si>
</sst>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Arial"/>
      <family val="2"/>
      <charset val="178"/>
    </font>
    <font>
      <b/>
      <sz val="14"/>
      <color indexed="8"/>
      <name val="Zar"/>
      <charset val="178"/>
    </font>
    <font>
      <b/>
      <sz val="14"/>
      <name val="Zar"/>
      <charset val="178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Yagut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5" fillId="2" borderId="3" xfId="0" applyNumberFormat="1" applyFont="1" applyFill="1" applyBorder="1" applyAlignment="1" applyProtection="1">
      <alignment horizontal="center" vertical="center" readingOrder="2"/>
      <protection hidden="1"/>
    </xf>
    <xf numFmtId="0" fontId="4" fillId="3" borderId="10" xfId="0" applyFont="1" applyFill="1" applyBorder="1" applyAlignment="1"/>
    <xf numFmtId="0" fontId="3" fillId="0" borderId="4" xfId="0" applyFont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a-IR"/>
              <a:t>نموداربارش</a:t>
            </a:r>
            <a:r>
              <a:rPr lang="fa-IR" baseline="0"/>
              <a:t>   </a:t>
            </a:r>
            <a:endParaRPr lang="en-US"/>
          </a:p>
        </c:rich>
      </c:tx>
      <c:layout/>
      <c:overlay val="0"/>
    </c:title>
    <c:autoTitleDeleted val="0"/>
    <c:view3D>
      <c:rotX val="15"/>
      <c:hPercent val="7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89310117167925"/>
          <c:y val="0.15384616648778135"/>
          <c:w val="0.61181968337722925"/>
          <c:h val="0.65270161249899949"/>
        </c:manualLayout>
      </c:layout>
      <c:bar3DChart>
        <c:barDir val="col"/>
        <c:grouping val="clustered"/>
        <c:varyColors val="0"/>
        <c:ser>
          <c:idx val="0"/>
          <c:order val="0"/>
          <c:tx>
            <c:v>ایستگاههای مبنا</c:v>
          </c:tx>
          <c:invertIfNegative val="0"/>
          <c:cat>
            <c:strRef>
              <c:f>جدول!$E$3:$G$4</c:f>
              <c:strCache>
                <c:ptCount val="3"/>
                <c:pt idx="0">
                  <c:v>بلندمدت</c:v>
                </c:pt>
                <c:pt idx="1">
                  <c:v>98-99</c:v>
                </c:pt>
                <c:pt idx="2">
                  <c:v>99-1400</c:v>
                </c:pt>
              </c:strCache>
            </c:strRef>
          </c:cat>
          <c:val>
            <c:numRef>
              <c:f>جدول!$E$6:$G$6</c:f>
              <c:numCache>
                <c:formatCode>0.00</c:formatCode>
                <c:ptCount val="3"/>
                <c:pt idx="0">
                  <c:v>118.8608598413489</c:v>
                </c:pt>
                <c:pt idx="1">
                  <c:v>135.61864999999997</c:v>
                </c:pt>
                <c:pt idx="2">
                  <c:v>153.22910000000002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5-44FA-A0A6-47A457CBCFD2}"/>
            </c:ext>
          </c:extLst>
        </c:ser>
        <c:ser>
          <c:idx val="1"/>
          <c:order val="1"/>
          <c:tx>
            <c:v> 28ایستگاه</c:v>
          </c:tx>
          <c:invertIfNegative val="0"/>
          <c:cat>
            <c:strRef>
              <c:f>جدول!$E$3:$G$4</c:f>
              <c:strCache>
                <c:ptCount val="3"/>
                <c:pt idx="0">
                  <c:v>بلندمدت</c:v>
                </c:pt>
                <c:pt idx="1">
                  <c:v>98-99</c:v>
                </c:pt>
                <c:pt idx="2">
                  <c:v>99-1400</c:v>
                </c:pt>
              </c:strCache>
            </c:strRef>
          </c:cat>
          <c:val>
            <c:numRef>
              <c:f>جدول!$E$5:$G$5</c:f>
              <c:numCache>
                <c:formatCode>0.00</c:formatCode>
                <c:ptCount val="3"/>
                <c:pt idx="0">
                  <c:v>119.72634227386806</c:v>
                </c:pt>
                <c:pt idx="1">
                  <c:v>139.23679835732696</c:v>
                </c:pt>
                <c:pt idx="2">
                  <c:v>149.67037169688919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5-44FA-A0A6-47A457CBC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546624"/>
        <c:axId val="131547408"/>
        <c:axId val="0"/>
      </c:bar3DChart>
      <c:catAx>
        <c:axId val="13154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a-IR"/>
                  <a:t>سال آبي -تغييرات</a:t>
                </a:r>
              </a:p>
            </c:rich>
          </c:tx>
          <c:layout>
            <c:manualLayout>
              <c:xMode val="edge"/>
              <c:yMode val="edge"/>
              <c:x val="0.87232112279639651"/>
              <c:y val="0.685332370951517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4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54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a-IR"/>
                  <a:t>بارندگي (ميليمتر)</a:t>
                </a:r>
              </a:p>
            </c:rich>
          </c:tx>
          <c:layout>
            <c:manualLayout>
              <c:xMode val="edge"/>
              <c:yMode val="edge"/>
              <c:x val="0.14676636453188943"/>
              <c:y val="0.36234817813765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4662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572237979068733"/>
          <c:y val="0.44534412955465585"/>
          <c:w val="7.9056023504615408E-2"/>
          <c:h val="7.00460939126297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956982</xdr:colOff>
      <xdr:row>7</xdr:row>
      <xdr:rowOff>35017</xdr:rowOff>
    </xdr:from>
    <xdr:to>
      <xdr:col>7</xdr:col>
      <xdr:colOff>1538008</xdr:colOff>
      <xdr:row>35</xdr:row>
      <xdr:rowOff>58831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gar.HMRW\Desktop\&#1570;&#1605;&#1575;&#1585;%20&#1587;&#1575;&#1604;%2099-1400\-&#1576;&#1575;&#1585;&#1575;&#1606;%20&#1575;&#1587;&#1578;&#1575;&#1606;%201400-99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gar.HMRW\Desktop\&#1570;&#1605;&#1575;&#1585;%20&#1587;&#1575;&#1604;%2099-1400\-&#1576;&#1575;&#1585;&#1575;&#1606;%20&#1575;&#1740;&#1587;&#1578;&#1711;&#1575;&#1607;&#1607;&#1575;&#1740;%20&#1605;&#1576;&#1606;&#1575;1400--9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بلند مدت"/>
      <sheetName val="98-99"/>
      <sheetName val="99-1400"/>
      <sheetName val="داده های روزانه"/>
    </sheetNames>
    <sheetDataSet>
      <sheetData sheetId="0">
        <row r="33">
          <cell r="R33">
            <v>9.033128465422271</v>
          </cell>
        </row>
        <row r="35">
          <cell r="S35">
            <v>119.72634227386806</v>
          </cell>
        </row>
      </sheetData>
      <sheetData sheetId="1">
        <row r="33">
          <cell r="R33">
            <v>12.559013036068635</v>
          </cell>
        </row>
        <row r="35">
          <cell r="S35">
            <v>139.23679835732696</v>
          </cell>
        </row>
      </sheetData>
      <sheetData sheetId="2">
        <row r="33">
          <cell r="R33">
            <v>8.4995057783608257</v>
          </cell>
        </row>
        <row r="35">
          <cell r="S35">
            <v>149.67037169688919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بلند مدت"/>
      <sheetName val="98-99"/>
      <sheetName val="99-1400"/>
      <sheetName val="داده های روزانه"/>
    </sheetNames>
    <sheetDataSet>
      <sheetData sheetId="0">
        <row r="5">
          <cell r="AO5">
            <v>111.85812772133528</v>
          </cell>
        </row>
        <row r="14">
          <cell r="S14">
            <v>118.8608598413489</v>
          </cell>
        </row>
      </sheetData>
      <sheetData sheetId="1">
        <row r="5">
          <cell r="AO5">
            <v>113.5</v>
          </cell>
        </row>
        <row r="14">
          <cell r="S14">
            <v>135.61864999999997</v>
          </cell>
        </row>
      </sheetData>
      <sheetData sheetId="2">
        <row r="5">
          <cell r="AO5">
            <v>149.5</v>
          </cell>
        </row>
        <row r="14">
          <cell r="S14">
            <v>153.22910000000002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6"/>
  <sheetViews>
    <sheetView tabSelected="1" zoomScale="85" zoomScaleNormal="85" zoomScaleSheetLayoutView="100" workbookViewId="0">
      <selection activeCell="E6" sqref="E6"/>
    </sheetView>
  </sheetViews>
  <sheetFormatPr defaultRowHeight="14.25"/>
  <cols>
    <col min="2" max="2" width="13.875" customWidth="1"/>
    <col min="3" max="3" width="18.375" bestFit="1" customWidth="1"/>
    <col min="4" max="4" width="18.125" customWidth="1"/>
    <col min="5" max="5" width="15.875" customWidth="1"/>
    <col min="6" max="6" width="17.625" customWidth="1"/>
    <col min="7" max="7" width="12.75" customWidth="1"/>
    <col min="8" max="8" width="22.375" customWidth="1"/>
  </cols>
  <sheetData>
    <row r="1" spans="3:8" ht="15" thickBot="1"/>
    <row r="2" spans="3:8" ht="32.25" customHeight="1" thickBot="1">
      <c r="C2" s="12" t="s">
        <v>7</v>
      </c>
      <c r="D2" s="13"/>
      <c r="E2" s="13"/>
      <c r="F2" s="13"/>
      <c r="G2" s="3" t="str">
        <f ca="1">CONCATENATE(INT((TODAY()-7385)/365.25)+1299,"/",MOD(IF(INT(MOD((TODAY()-7385)*100,36525)/100)&lt;186,INT(INT(MOD((TODAY()-7385)*100,36525)/100)/31),IF(MOD(INT((TODAY()-7385)/365.25),4)=0,INT((INT(MOD((TODAY()-7385)*100,36525)/100)-186)/30)+6,IF(INT(MOD((TODAY()-7385)*100,36525)/100)&lt;336,INT((INT(MOD((TODAY()-7385)*100,36525)/100)-186)/30)+6,INT((INT(MOD((TODAY()-7385)*100,36525)/100)-336)/29)+11))),12)+1,"/",IF(INT(MOD((TODAY()-7385)*100,36525)/100)&lt;186,MOD(INT(MOD((TODAY()-7385)*100,36525)/100),31)+1,IF(MOD(INT((TODAY()-7385)/365.25),4)=0,MOD(INT(MOD((TODAY()-7385)*100,36525)/100)-186,30)+1,IF(INT(MOD((TODAY()-7385)*100,36525)/100)&lt;336,MOD(INT(MOD((TODAY()-7385)*100,36525)/100)-186,30)+1,MOD(INT(MOD((TODAY()-7385)*100,36525)/100)-336,29)+1))))</f>
        <v>1399/10/13</v>
      </c>
      <c r="H2" s="5" t="s">
        <v>9</v>
      </c>
    </row>
    <row r="3" spans="3:8" ht="18">
      <c r="C3" s="14" t="s">
        <v>0</v>
      </c>
      <c r="D3" s="15"/>
      <c r="E3" s="16" t="s">
        <v>1</v>
      </c>
      <c r="F3" s="16" t="s">
        <v>6</v>
      </c>
      <c r="G3" s="16" t="s">
        <v>8</v>
      </c>
      <c r="H3" s="10" t="s">
        <v>5</v>
      </c>
    </row>
    <row r="4" spans="3:8" ht="18">
      <c r="C4" s="2" t="s">
        <v>2</v>
      </c>
      <c r="D4" s="1" t="s">
        <v>6</v>
      </c>
      <c r="E4" s="17"/>
      <c r="F4" s="17"/>
      <c r="G4" s="17"/>
      <c r="H4" s="11"/>
    </row>
    <row r="5" spans="3:8" ht="18">
      <c r="C5" s="6">
        <f>(G5-E5)/E5*100</f>
        <v>25.010393581159988</v>
      </c>
      <c r="D5" s="7">
        <f>(G5-F5)/F5*100</f>
        <v>7.4934022202853905</v>
      </c>
      <c r="E5" s="9">
        <f>'[1]بلند مدت'!$S$35</f>
        <v>119.72634227386806</v>
      </c>
      <c r="F5" s="9">
        <f>'[1]98-99'!$S$35</f>
        <v>139.23679835732696</v>
      </c>
      <c r="G5" s="9">
        <f>'[1]99-1400'!$S$35</f>
        <v>149.67037169688919</v>
      </c>
      <c r="H5" s="4" t="s">
        <v>3</v>
      </c>
    </row>
    <row r="6" spans="3:8" ht="18">
      <c r="C6" s="8">
        <f>((G6-E6)/E6)*100</f>
        <v>28.914682431647037</v>
      </c>
      <c r="D6" s="7">
        <f>((G6-F6)/F6*100)</f>
        <v>12.985271568475316</v>
      </c>
      <c r="E6" s="9">
        <f>'[2]بلند مدت'!$S$14</f>
        <v>118.8608598413489</v>
      </c>
      <c r="F6" s="9">
        <f>'[2]98-99'!$S$14</f>
        <v>135.61864999999997</v>
      </c>
      <c r="G6" s="9">
        <f>'[2]99-1400'!$S$14</f>
        <v>153.22910000000002</v>
      </c>
      <c r="H6" s="4" t="s">
        <v>4</v>
      </c>
    </row>
  </sheetData>
  <mergeCells count="6">
    <mergeCell ref="H3:H4"/>
    <mergeCell ref="C2:F2"/>
    <mergeCell ref="C3:D3"/>
    <mergeCell ref="E3:E4"/>
    <mergeCell ref="F3:F4"/>
    <mergeCell ref="G3:G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</vt:lpstr>
      <vt:lpstr>جدول!Print_Area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a-seyfi</dc:creator>
  <cp:lastModifiedBy>محمد کارگر</cp:lastModifiedBy>
  <cp:lastPrinted>2020-04-24T03:46:36Z</cp:lastPrinted>
  <dcterms:created xsi:type="dcterms:W3CDTF">2011-04-09T06:24:22Z</dcterms:created>
  <dcterms:modified xsi:type="dcterms:W3CDTF">2021-01-02T04:47:52Z</dcterms:modified>
</cp:coreProperties>
</file>